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lgarmendia/Library/CloudStorage/Dropbox/GRBIO/GRBIO divulga/UB divulga IV/"/>
    </mc:Choice>
  </mc:AlternateContent>
  <xr:revisionPtr revIDLastSave="0" documentId="13_ncr:1_{89ABDA07-241D-BC47-9173-99124C1DB0FA}" xr6:coauthVersionLast="47" xr6:coauthVersionMax="47" xr10:uidLastSave="{00000000-0000-0000-0000-000000000000}"/>
  <workbookProtection workbookAlgorithmName="SHA-512" workbookHashValue="Pk28B3fIHNzwgh4gfJ3UZD1w/uCYgQGEG9M3U7iGb+oLFdkCTK2Wb70ZnMABvtEHXSCUnyZLB2Gj55Pbb5jAeQ==" workbookSaltValue="DC4dFTug2PP+WxC5XF7OLA==" workbookSpinCount="100000" lockStructure="1"/>
  <bookViews>
    <workbookView xWindow="0" yWindow="760" windowWidth="30240" windowHeight="17260" xr2:uid="{00000000-000D-0000-FFFF-FFFF00000000}"/>
  </bookViews>
  <sheets>
    <sheet name="Normal" sheetId="1" r:id="rId1"/>
    <sheet name="Binomia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6" roundtripDataChecksum="UKQLRSO7yc9580rS6bqhFjuw4q8TDwGmAEEnE4F+Ryo="/>
    </ext>
  </extLst>
</workbook>
</file>

<file path=xl/calcChain.xml><?xml version="1.0" encoding="utf-8"?>
<calcChain xmlns="http://schemas.openxmlformats.org/spreadsheetml/2006/main">
  <c r="C37" i="2" l="1"/>
  <c r="C36" i="2"/>
  <c r="C35" i="2"/>
  <c r="C34" i="2"/>
  <c r="C33" i="2"/>
  <c r="C32" i="2"/>
  <c r="C31" i="2"/>
  <c r="C30" i="2"/>
  <c r="C28" i="2"/>
  <c r="C29" i="2"/>
  <c r="B17" i="1"/>
  <c r="C17" i="1" s="1"/>
  <c r="B18" i="1"/>
  <c r="C18" i="1" s="1"/>
  <c r="B19" i="1"/>
  <c r="C19" i="1" s="1"/>
  <c r="B20" i="1"/>
  <c r="C20" i="1" s="1"/>
  <c r="B21" i="1"/>
  <c r="C21" i="1" s="1"/>
  <c r="B22" i="1"/>
  <c r="C22" i="1" s="1"/>
  <c r="B23" i="1"/>
  <c r="C23" i="1"/>
  <c r="B24" i="1"/>
  <c r="C24" i="1" s="1"/>
  <c r="B25" i="1"/>
  <c r="C25" i="1" s="1"/>
  <c r="B26" i="1"/>
  <c r="C26" i="1" s="1"/>
  <c r="B27" i="1"/>
  <c r="C27" i="1" s="1"/>
  <c r="B28" i="1"/>
  <c r="C28" i="1"/>
  <c r="B29" i="1"/>
  <c r="C29" i="1" s="1"/>
  <c r="C55" i="2"/>
  <c r="D55" i="2" s="1"/>
  <c r="C54" i="2"/>
  <c r="D54" i="2" s="1"/>
  <c r="C53" i="2"/>
  <c r="D53" i="2" s="1"/>
  <c r="C52" i="2"/>
  <c r="D52" i="2" s="1"/>
  <c r="C51" i="2"/>
  <c r="D51" i="2" s="1"/>
  <c r="C50" i="2"/>
  <c r="D50" i="2" s="1"/>
  <c r="C49" i="2"/>
  <c r="D49" i="2" s="1"/>
  <c r="C48" i="2"/>
  <c r="D48" i="2" s="1"/>
  <c r="C47" i="2"/>
  <c r="D47" i="2" s="1"/>
  <c r="C27" i="2"/>
  <c r="C26" i="2"/>
  <c r="C25" i="2"/>
  <c r="C24" i="2"/>
  <c r="C23" i="2"/>
  <c r="C22" i="2"/>
  <c r="C21" i="2"/>
  <c r="C20" i="2"/>
  <c r="C19" i="2"/>
  <c r="C18" i="2"/>
  <c r="C17" i="2"/>
  <c r="C47" i="1"/>
  <c r="D47" i="1" s="1"/>
  <c r="C46" i="1"/>
  <c r="D46" i="1" s="1"/>
  <c r="C45" i="1"/>
  <c r="D45" i="1" s="1"/>
  <c r="C44" i="1"/>
  <c r="D44" i="1" s="1"/>
  <c r="C43" i="1"/>
  <c r="D43" i="1" s="1"/>
  <c r="C42" i="1"/>
  <c r="D42" i="1" s="1"/>
  <c r="C41" i="1"/>
  <c r="D41" i="1" s="1"/>
  <c r="C40" i="1"/>
  <c r="D40" i="1" s="1"/>
  <c r="C39" i="1"/>
  <c r="D39" i="1" s="1"/>
</calcChain>
</file>

<file path=xl/sharedStrings.xml><?xml version="1.0" encoding="utf-8"?>
<sst xmlns="http://schemas.openxmlformats.org/spreadsheetml/2006/main" count="30" uniqueCount="21">
  <si>
    <t>DISTRIBUCIÓ NORMAL</t>
  </si>
  <si>
    <t>Introdueix la mitjana i desviació típica de la teva distribució normal</t>
  </si>
  <si>
    <t>Mitjana:</t>
  </si>
  <si>
    <t>Desviació típica:</t>
  </si>
  <si>
    <t>1. Obtenir la campana de Gauss per a la distribució normal definida</t>
  </si>
  <si>
    <t>Aquesta taula s'actualitza automàticament</t>
  </si>
  <si>
    <t>Valor de la variable aleatòria</t>
  </si>
  <si>
    <t>Valor de la funció de densitat normal</t>
  </si>
  <si>
    <t>x</t>
  </si>
  <si>
    <t>f(x)</t>
  </si>
  <si>
    <t>2. Càlcul de probabilitats</t>
  </si>
  <si>
    <t>Introdueix el valor del llindar k i automàticament obtindràs la probabilitat</t>
  </si>
  <si>
    <t>Valor del llindar k</t>
  </si>
  <si>
    <t>P(X&lt;k)</t>
  </si>
  <si>
    <t>P(X&gt;k)</t>
  </si>
  <si>
    <t>DISTRIBUCIÓ BINOMIAL</t>
  </si>
  <si>
    <t>Introdueix el nombre de repeticions i la probabilitat que surti l'opció d'interès</t>
  </si>
  <si>
    <t>Nombre de repeticions:</t>
  </si>
  <si>
    <t>Probabilitat d'encert:</t>
  </si>
  <si>
    <t>1. Obtenir el gràfic de les probabilitats per a la distribució binomial definida</t>
  </si>
  <si>
    <t>Valor de la funció de densitat binomial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</si>
</sst>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1" x14ac:knownFonts="1">
    <font>
      <sz val="12"/>
      <color theme="1"/>
      <name val="Calibri"/>
      <scheme val="minor"/>
    </font>
    <font>
      <sz val="12"/>
      <color theme="1"/>
      <name val="Calibri"/>
      <family val="2"/>
      <scheme val="minor"/>
    </font>
    <font>
      <sz val="12"/>
      <color rgb="FFFFFFFF"/>
      <name val="Calibri"/>
      <family val="2"/>
      <scheme val="minor"/>
    </font>
    <font>
      <sz val="20"/>
      <color theme="1"/>
      <name val="Calibri"/>
      <family val="2"/>
    </font>
    <font>
      <b/>
      <sz val="12"/>
      <color rgb="FFFF0000"/>
      <name val="Calibri"/>
      <family val="2"/>
    </font>
    <font>
      <sz val="12"/>
      <color rgb="FF434343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4"/>
      <name val="Calibri"/>
      <family val="2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598"/>
        <bgColor rgb="FFFFE598"/>
      </patternFill>
    </fill>
    <fill>
      <patternFill patternType="solid">
        <fgColor rgb="FFF7CAAC"/>
        <bgColor rgb="FFF7CAAC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3" fillId="2" borderId="1" xfId="0" applyFont="1" applyFill="1" applyBorder="1"/>
    <xf numFmtId="0" fontId="4" fillId="0" borderId="0" xfId="0" applyFont="1"/>
    <xf numFmtId="0" fontId="5" fillId="0" borderId="0" xfId="0" applyFont="1"/>
    <xf numFmtId="0" fontId="6" fillId="2" borderId="2" xfId="0" applyFont="1" applyFill="1" applyBorder="1"/>
    <xf numFmtId="0" fontId="6" fillId="2" borderId="4" xfId="0" applyFont="1" applyFill="1" applyBorder="1"/>
    <xf numFmtId="0" fontId="8" fillId="0" borderId="0" xfId="0" applyFont="1"/>
    <xf numFmtId="0" fontId="6" fillId="2" borderId="6" xfId="0" applyFont="1" applyFill="1" applyBorder="1"/>
    <xf numFmtId="0" fontId="6" fillId="2" borderId="7" xfId="0" applyFont="1" applyFill="1" applyBorder="1"/>
    <xf numFmtId="0" fontId="7" fillId="2" borderId="8" xfId="0" applyFont="1" applyFill="1" applyBorder="1"/>
    <xf numFmtId="164" fontId="7" fillId="2" borderId="9" xfId="0" applyNumberFormat="1" applyFont="1" applyFill="1" applyBorder="1"/>
    <xf numFmtId="0" fontId="7" fillId="2" borderId="4" xfId="0" applyFont="1" applyFill="1" applyBorder="1"/>
    <xf numFmtId="164" fontId="7" fillId="2" borderId="7" xfId="0" applyNumberFormat="1" applyFont="1" applyFill="1" applyBorder="1"/>
    <xf numFmtId="0" fontId="9" fillId="0" borderId="0" xfId="0" applyFont="1" applyAlignment="1">
      <alignment horizontal="center"/>
    </xf>
    <xf numFmtId="164" fontId="7" fillId="2" borderId="6" xfId="0" applyNumberFormat="1" applyFont="1" applyFill="1" applyBorder="1"/>
    <xf numFmtId="0" fontId="7" fillId="2" borderId="7" xfId="0" applyFont="1" applyFill="1" applyBorder="1"/>
    <xf numFmtId="0" fontId="10" fillId="0" borderId="0" xfId="0" applyFont="1"/>
    <xf numFmtId="0" fontId="10" fillId="0" borderId="0" xfId="0" quotePrefix="1" applyFont="1"/>
    <xf numFmtId="0" fontId="1" fillId="0" borderId="0" xfId="0" applyFont="1"/>
    <xf numFmtId="164" fontId="1" fillId="0" borderId="0" xfId="0" applyNumberFormat="1" applyFont="1"/>
    <xf numFmtId="164" fontId="10" fillId="0" borderId="0" xfId="0" applyNumberFormat="1" applyFont="1"/>
    <xf numFmtId="0" fontId="7" fillId="3" borderId="3" xfId="0" applyFont="1" applyFill="1" applyBorder="1" applyProtection="1">
      <protection locked="0"/>
    </xf>
    <xf numFmtId="0" fontId="7" fillId="3" borderId="5" xfId="0" applyFont="1" applyFill="1" applyBorder="1" applyProtection="1">
      <protection locked="0"/>
    </xf>
    <xf numFmtId="0" fontId="7" fillId="3" borderId="6" xfId="0" applyFont="1" applyFill="1" applyBorder="1" applyProtection="1">
      <protection locked="0"/>
    </xf>
    <xf numFmtId="0" fontId="7" fillId="3" borderId="8" xfId="0" applyFont="1" applyFill="1" applyBorder="1" applyProtection="1">
      <protection locked="0"/>
    </xf>
    <xf numFmtId="0" fontId="7" fillId="3" borderId="4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_tradnl"/>
              <a:t>Distribució normal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Normal!$B$17:$B$29</c:f>
              <c:numCache>
                <c:formatCode>General</c:formatCode>
                <c:ptCount val="13"/>
                <c:pt idx="0">
                  <c:v>2</c:v>
                </c:pt>
                <c:pt idx="1">
                  <c:v>2.5</c:v>
                </c:pt>
                <c:pt idx="2">
                  <c:v>3</c:v>
                </c:pt>
                <c:pt idx="3">
                  <c:v>3.5</c:v>
                </c:pt>
                <c:pt idx="4">
                  <c:v>4</c:v>
                </c:pt>
                <c:pt idx="5">
                  <c:v>4.5</c:v>
                </c:pt>
                <c:pt idx="6">
                  <c:v>5</c:v>
                </c:pt>
                <c:pt idx="7">
                  <c:v>5.5</c:v>
                </c:pt>
                <c:pt idx="8">
                  <c:v>6</c:v>
                </c:pt>
                <c:pt idx="9">
                  <c:v>6.5</c:v>
                </c:pt>
                <c:pt idx="10">
                  <c:v>7</c:v>
                </c:pt>
                <c:pt idx="11">
                  <c:v>7.5</c:v>
                </c:pt>
                <c:pt idx="12">
                  <c:v>8</c:v>
                </c:pt>
              </c:numCache>
            </c:numRef>
          </c:xVal>
          <c:yVal>
            <c:numRef>
              <c:f>Normal!$C$17:$C$29</c:f>
              <c:numCache>
                <c:formatCode>0.0000</c:formatCode>
                <c:ptCount val="13"/>
                <c:pt idx="0">
                  <c:v>4.4318484119380075E-3</c:v>
                </c:pt>
                <c:pt idx="1">
                  <c:v>1.752830049356854E-2</c:v>
                </c:pt>
                <c:pt idx="2">
                  <c:v>5.3990966513188063E-2</c:v>
                </c:pt>
                <c:pt idx="3">
                  <c:v>0.12951759566589174</c:v>
                </c:pt>
                <c:pt idx="4">
                  <c:v>0.24197072451914337</c:v>
                </c:pt>
                <c:pt idx="5">
                  <c:v>0.35206532676429952</c:v>
                </c:pt>
                <c:pt idx="6">
                  <c:v>0.3989422804014327</c:v>
                </c:pt>
                <c:pt idx="7">
                  <c:v>0.35206532676429952</c:v>
                </c:pt>
                <c:pt idx="8">
                  <c:v>0.24197072451914337</c:v>
                </c:pt>
                <c:pt idx="9">
                  <c:v>0.12951759566589174</c:v>
                </c:pt>
                <c:pt idx="10">
                  <c:v>5.3990966513188063E-2</c:v>
                </c:pt>
                <c:pt idx="11">
                  <c:v>1.752830049356854E-2</c:v>
                </c:pt>
                <c:pt idx="12">
                  <c:v>4.4318484119380075E-3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5BF-8742-9349-185D6E694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1885920"/>
        <c:axId val="1682819328"/>
      </c:scatterChart>
      <c:valAx>
        <c:axId val="1651885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82819328"/>
        <c:crosses val="autoZero"/>
        <c:crossBetween val="midCat"/>
      </c:valAx>
      <c:valAx>
        <c:axId val="1682819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51885920"/>
        <c:crosses val="autoZero"/>
        <c:crossBetween val="midCat"/>
        <c:majorUnit val="0.1"/>
        <c:minorUnit val="0.0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_tradnl"/>
              <a:t>Distribución N(0,1)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Normal!$U$11:$U$23</c:f>
              <c:numCache>
                <c:formatCode>General</c:formatCode>
                <c:ptCount val="13"/>
                <c:pt idx="0">
                  <c:v>-3</c:v>
                </c:pt>
                <c:pt idx="1">
                  <c:v>-2.5</c:v>
                </c:pt>
                <c:pt idx="2">
                  <c:v>-2</c:v>
                </c:pt>
                <c:pt idx="3">
                  <c:v>-1.5</c:v>
                </c:pt>
                <c:pt idx="4">
                  <c:v>-1</c:v>
                </c:pt>
                <c:pt idx="5">
                  <c:v>-0.5</c:v>
                </c:pt>
                <c:pt idx="6">
                  <c:v>0</c:v>
                </c:pt>
                <c:pt idx="7">
                  <c:v>0.5</c:v>
                </c:pt>
                <c:pt idx="8">
                  <c:v>1</c:v>
                </c:pt>
                <c:pt idx="9">
                  <c:v>1.5</c:v>
                </c:pt>
                <c:pt idx="10">
                  <c:v>2</c:v>
                </c:pt>
                <c:pt idx="11">
                  <c:v>2.5</c:v>
                </c:pt>
                <c:pt idx="12">
                  <c:v>3</c:v>
                </c:pt>
              </c:numCache>
            </c:numRef>
          </c:xVal>
          <c:yVal>
            <c:numRef>
              <c:f>Normal!$V$11:$V$23</c:f>
              <c:numCache>
                <c:formatCode>General</c:formatCode>
                <c:ptCount val="13"/>
                <c:pt idx="0">
                  <c:v>4.4000000000000003E-3</c:v>
                </c:pt>
                <c:pt idx="1">
                  <c:v>1.7500000000000002E-2</c:v>
                </c:pt>
                <c:pt idx="2">
                  <c:v>5.3999999999999999E-2</c:v>
                </c:pt>
                <c:pt idx="3">
                  <c:v>0.1295</c:v>
                </c:pt>
                <c:pt idx="4">
                  <c:v>0.24199999999999999</c:v>
                </c:pt>
                <c:pt idx="5">
                  <c:v>0.35210000000000002</c:v>
                </c:pt>
                <c:pt idx="6">
                  <c:v>0.39889999999999998</c:v>
                </c:pt>
                <c:pt idx="7">
                  <c:v>0.35210000000000002</c:v>
                </c:pt>
                <c:pt idx="8">
                  <c:v>0.24199999999999999</c:v>
                </c:pt>
                <c:pt idx="9">
                  <c:v>0.1295</c:v>
                </c:pt>
                <c:pt idx="10">
                  <c:v>5.3999999999999999E-2</c:v>
                </c:pt>
                <c:pt idx="11">
                  <c:v>1.7500000000000002E-2</c:v>
                </c:pt>
                <c:pt idx="12">
                  <c:v>4.4000000000000003E-3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BD0-5046-9A78-02F97810F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82218208"/>
        <c:axId val="1954621424"/>
      </c:scatterChart>
      <c:valAx>
        <c:axId val="16822182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54621424"/>
        <c:crosses val="autoZero"/>
        <c:crossBetween val="midCat"/>
      </c:valAx>
      <c:valAx>
        <c:axId val="195462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82218208"/>
        <c:crossesAt val="-4"/>
        <c:crossBetween val="midCat"/>
        <c:majorUnit val="0.1"/>
        <c:minorUnit val="0.0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_tradnl"/>
              <a:t>Comparació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0-1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Normal!$N$8:$N$20</c:f>
              <c:numCache>
                <c:formatCode>General</c:formatCode>
                <c:ptCount val="13"/>
                <c:pt idx="0">
                  <c:v>-3</c:v>
                </c:pt>
                <c:pt idx="1">
                  <c:v>-2.5</c:v>
                </c:pt>
                <c:pt idx="2">
                  <c:v>-2</c:v>
                </c:pt>
                <c:pt idx="3">
                  <c:v>-1.5</c:v>
                </c:pt>
                <c:pt idx="4">
                  <c:v>-1</c:v>
                </c:pt>
                <c:pt idx="5">
                  <c:v>-0.5</c:v>
                </c:pt>
                <c:pt idx="6">
                  <c:v>0</c:v>
                </c:pt>
                <c:pt idx="7">
                  <c:v>0.5</c:v>
                </c:pt>
                <c:pt idx="8">
                  <c:v>1</c:v>
                </c:pt>
                <c:pt idx="9">
                  <c:v>1.5</c:v>
                </c:pt>
                <c:pt idx="10">
                  <c:v>2</c:v>
                </c:pt>
                <c:pt idx="11">
                  <c:v>2.5</c:v>
                </c:pt>
                <c:pt idx="12">
                  <c:v>3</c:v>
                </c:pt>
              </c:numCache>
            </c:numRef>
          </c:xVal>
          <c:yVal>
            <c:numRef>
              <c:f>Normal!$O$8:$O$20</c:f>
              <c:numCache>
                <c:formatCode>0.0000</c:formatCode>
                <c:ptCount val="13"/>
                <c:pt idx="0">
                  <c:v>4.4318484119380075E-3</c:v>
                </c:pt>
                <c:pt idx="1">
                  <c:v>1.752830049356854E-2</c:v>
                </c:pt>
                <c:pt idx="2">
                  <c:v>5.3990966513188063E-2</c:v>
                </c:pt>
                <c:pt idx="3">
                  <c:v>0.12951759566589174</c:v>
                </c:pt>
                <c:pt idx="4">
                  <c:v>0.24197072451914337</c:v>
                </c:pt>
                <c:pt idx="5">
                  <c:v>0.35206532676429952</c:v>
                </c:pt>
                <c:pt idx="6">
                  <c:v>0.3989422804014327</c:v>
                </c:pt>
                <c:pt idx="7">
                  <c:v>0.35206532676429952</c:v>
                </c:pt>
                <c:pt idx="8">
                  <c:v>0.24197072451914337</c:v>
                </c:pt>
                <c:pt idx="9">
                  <c:v>0.12951759566589174</c:v>
                </c:pt>
                <c:pt idx="10">
                  <c:v>5.3990966513188063E-2</c:v>
                </c:pt>
                <c:pt idx="11">
                  <c:v>1.752830049356854E-2</c:v>
                </c:pt>
                <c:pt idx="12">
                  <c:v>4.4318484119380075E-3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A4D-0A41-9CDF-2D016C76AB83}"/>
            </c:ext>
          </c:extLst>
        </c:ser>
        <c:ser>
          <c:idx val="1"/>
          <c:order val="1"/>
          <c:tx>
            <c:v>new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Normal!$B$17:$B$29</c:f>
              <c:numCache>
                <c:formatCode>General</c:formatCode>
                <c:ptCount val="13"/>
                <c:pt idx="0">
                  <c:v>2</c:v>
                </c:pt>
                <c:pt idx="1">
                  <c:v>2.5</c:v>
                </c:pt>
                <c:pt idx="2">
                  <c:v>3</c:v>
                </c:pt>
                <c:pt idx="3">
                  <c:v>3.5</c:v>
                </c:pt>
                <c:pt idx="4">
                  <c:v>4</c:v>
                </c:pt>
                <c:pt idx="5">
                  <c:v>4.5</c:v>
                </c:pt>
                <c:pt idx="6">
                  <c:v>5</c:v>
                </c:pt>
                <c:pt idx="7">
                  <c:v>5.5</c:v>
                </c:pt>
                <c:pt idx="8">
                  <c:v>6</c:v>
                </c:pt>
                <c:pt idx="9">
                  <c:v>6.5</c:v>
                </c:pt>
                <c:pt idx="10">
                  <c:v>7</c:v>
                </c:pt>
                <c:pt idx="11">
                  <c:v>7.5</c:v>
                </c:pt>
                <c:pt idx="12">
                  <c:v>8</c:v>
                </c:pt>
              </c:numCache>
            </c:numRef>
          </c:xVal>
          <c:yVal>
            <c:numRef>
              <c:f>Normal!$C$17:$C$29</c:f>
              <c:numCache>
                <c:formatCode>0.0000</c:formatCode>
                <c:ptCount val="13"/>
                <c:pt idx="0">
                  <c:v>4.4318484119380075E-3</c:v>
                </c:pt>
                <c:pt idx="1">
                  <c:v>1.752830049356854E-2</c:v>
                </c:pt>
                <c:pt idx="2">
                  <c:v>5.3990966513188063E-2</c:v>
                </c:pt>
                <c:pt idx="3">
                  <c:v>0.12951759566589174</c:v>
                </c:pt>
                <c:pt idx="4">
                  <c:v>0.24197072451914337</c:v>
                </c:pt>
                <c:pt idx="5">
                  <c:v>0.35206532676429952</c:v>
                </c:pt>
                <c:pt idx="6">
                  <c:v>0.3989422804014327</c:v>
                </c:pt>
                <c:pt idx="7">
                  <c:v>0.35206532676429952</c:v>
                </c:pt>
                <c:pt idx="8">
                  <c:v>0.24197072451914337</c:v>
                </c:pt>
                <c:pt idx="9">
                  <c:v>0.12951759566589174</c:v>
                </c:pt>
                <c:pt idx="10">
                  <c:v>5.3990966513188063E-2</c:v>
                </c:pt>
                <c:pt idx="11">
                  <c:v>1.752830049356854E-2</c:v>
                </c:pt>
                <c:pt idx="12">
                  <c:v>4.4318484119380075E-3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A4D-0A41-9CDF-2D016C76A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82112832"/>
        <c:axId val="1882098912"/>
      </c:scatterChart>
      <c:valAx>
        <c:axId val="1882112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82098912"/>
        <c:crosses val="autoZero"/>
        <c:crossBetween val="midCat"/>
      </c:valAx>
      <c:valAx>
        <c:axId val="1882098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82112832"/>
        <c:crossesAt val="-4"/>
        <c:crossBetween val="midCat"/>
        <c:majorUnit val="0.1"/>
        <c:minorUnit val="0.0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lang="es-ES" sz="1400" b="0" i="0">
                <a:solidFill>
                  <a:srgbClr val="757575"/>
                </a:solidFill>
                <a:latin typeface="+mn-lt"/>
              </a:rPr>
              <a:t>Distribució binomial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xVal>
            <c:numRef>
              <c:f>Binomial!$B$17:$B$37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Binomial!$C$17:$C$37</c:f>
              <c:numCache>
                <c:formatCode>0.0000</c:formatCode>
                <c:ptCount val="21"/>
                <c:pt idx="0">
                  <c:v>3.4867844010000065E-11</c:v>
                </c:pt>
                <c:pt idx="1">
                  <c:v>1.6271660538000014E-9</c:v>
                </c:pt>
                <c:pt idx="2">
                  <c:v>3.606884752590013E-8</c:v>
                </c:pt>
                <c:pt idx="3">
                  <c:v>5.0496386536260129E-7</c:v>
                </c:pt>
                <c:pt idx="4">
                  <c:v>5.0075583315124709E-6</c:v>
                </c:pt>
                <c:pt idx="5">
                  <c:v>3.7389768875293041E-5</c:v>
                </c:pt>
                <c:pt idx="6">
                  <c:v>2.1810698510587605E-4</c:v>
                </c:pt>
                <c:pt idx="7">
                  <c:v>1.0178325971607529E-3</c:v>
                </c:pt>
                <c:pt idx="8">
                  <c:v>3.859281930901196E-3</c:v>
                </c:pt>
                <c:pt idx="9">
                  <c:v>1.2006654896137036E-2</c:v>
                </c:pt>
                <c:pt idx="10">
                  <c:v>3.0817080900085028E-2</c:v>
                </c:pt>
                <c:pt idx="11">
                  <c:v>6.5369565545634972E-2</c:v>
                </c:pt>
                <c:pt idx="12">
                  <c:v>0.11439673970486115</c:v>
                </c:pt>
                <c:pt idx="13">
                  <c:v>0.16426198521723651</c:v>
                </c:pt>
                <c:pt idx="14">
                  <c:v>0.1916389827534426</c:v>
                </c:pt>
                <c:pt idx="15">
                  <c:v>0.17886305056987969</c:v>
                </c:pt>
                <c:pt idx="16">
                  <c:v>0.13042097437387062</c:v>
                </c:pt>
                <c:pt idx="17">
                  <c:v>7.1603672205262273E-2</c:v>
                </c:pt>
                <c:pt idx="18">
                  <c:v>2.7845872524268681E-2</c:v>
                </c:pt>
                <c:pt idx="19">
                  <c:v>6.8393371112238782E-3</c:v>
                </c:pt>
                <c:pt idx="20">
                  <c:v>7.9792266297611894E-4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40D-C546-9D96-06DCE16FB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0853638"/>
        <c:axId val="109770253"/>
      </c:scatterChart>
      <c:valAx>
        <c:axId val="1190853638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E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s-ES"/>
          </a:p>
        </c:txPr>
        <c:crossAx val="109770253"/>
        <c:crosses val="autoZero"/>
        <c:crossBetween val="midCat"/>
      </c:valAx>
      <c:valAx>
        <c:axId val="10977025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ES"/>
              </a:p>
            </c:rich>
          </c:tx>
          <c:overlay val="0"/>
        </c:title>
        <c:numFmt formatCode="0.00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s-ES"/>
          </a:p>
        </c:txPr>
        <c:crossAx val="1190853638"/>
        <c:crosses val="autoZero"/>
        <c:crossBetween val="midCat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6350</xdr:colOff>
      <xdr:row>22</xdr:row>
      <xdr:rowOff>12700</xdr:rowOff>
    </xdr:from>
    <xdr:to>
      <xdr:col>11</xdr:col>
      <xdr:colOff>12700</xdr:colOff>
      <xdr:row>35</xdr:row>
      <xdr:rowOff>25400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C273947-4BF5-AC9B-C754-C88137B8A6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6350</xdr:colOff>
      <xdr:row>9</xdr:row>
      <xdr:rowOff>0</xdr:rowOff>
    </xdr:from>
    <xdr:to>
      <xdr:col>11</xdr:col>
      <xdr:colOff>0</xdr:colOff>
      <xdr:row>21</xdr:row>
      <xdr:rowOff>155448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B95A3C8-65B0-1ECC-5BCA-0F7C7417B4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6350</xdr:colOff>
      <xdr:row>16</xdr:row>
      <xdr:rowOff>0</xdr:rowOff>
    </xdr:from>
    <xdr:to>
      <xdr:col>19</xdr:col>
      <xdr:colOff>12700</xdr:colOff>
      <xdr:row>29</xdr:row>
      <xdr:rowOff>25400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1A4ABBB2-9A4E-78A4-3226-3E23A34900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3</xdr:col>
      <xdr:colOff>38100</xdr:colOff>
      <xdr:row>0</xdr:row>
      <xdr:rowOff>76200</xdr:rowOff>
    </xdr:from>
    <xdr:to>
      <xdr:col>5</xdr:col>
      <xdr:colOff>774700</xdr:colOff>
      <xdr:row>8</xdr:row>
      <xdr:rowOff>85625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4637FDF-71D5-6E4D-ED0B-74E359142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9800" y="76200"/>
          <a:ext cx="3009900" cy="1685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13</xdr:row>
      <xdr:rowOff>190500</xdr:rowOff>
    </xdr:from>
    <xdr:ext cx="6334125" cy="3009900"/>
    <xdr:graphicFrame macro="">
      <xdr:nvGraphicFramePr>
        <xdr:cNvPr id="592976895" name="Chart 2">
          <a:extLst>
            <a:ext uri="{FF2B5EF4-FFF2-40B4-BE49-F238E27FC236}">
              <a16:creationId xmlns:a16="http://schemas.microsoft.com/office/drawing/2014/main" id="{00000000-0008-0000-0100-0000FF1B58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 editAs="oneCell">
    <xdr:from>
      <xdr:col>3</xdr:col>
      <xdr:colOff>0</xdr:colOff>
      <xdr:row>0</xdr:row>
      <xdr:rowOff>114300</xdr:rowOff>
    </xdr:from>
    <xdr:to>
      <xdr:col>6</xdr:col>
      <xdr:colOff>12700</xdr:colOff>
      <xdr:row>8</xdr:row>
      <xdr:rowOff>98325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4BCAE39-F617-C441-BEC1-ADC8D3F6F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4100" y="114300"/>
          <a:ext cx="3009900" cy="16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pane ySplit="9" topLeftCell="A10" activePane="bottomLeft" state="frozen"/>
      <selection pane="bottomLeft" activeCell="D28" sqref="D28"/>
    </sheetView>
  </sheetViews>
  <sheetFormatPr baseColWidth="10" defaultColWidth="11.1640625" defaultRowHeight="15" customHeight="1" x14ac:dyDescent="0.2"/>
  <cols>
    <col min="1" max="1" width="35.5" customWidth="1"/>
    <col min="2" max="2" width="26.33203125" customWidth="1"/>
    <col min="3" max="3" width="33.33203125" customWidth="1"/>
    <col min="4" max="4" width="19.33203125" customWidth="1"/>
    <col min="5" max="26" width="10.5" customWidth="1"/>
  </cols>
  <sheetData>
    <row r="1" spans="1:26" ht="15.75" customHeight="1" x14ac:dyDescent="0.2">
      <c r="N1" s="1"/>
      <c r="O1" s="1"/>
      <c r="P1" s="1"/>
      <c r="Q1" s="1"/>
      <c r="R1" s="1"/>
      <c r="S1" s="1"/>
    </row>
    <row r="2" spans="1:26" ht="15.75" customHeight="1" x14ac:dyDescent="0.2">
      <c r="N2" s="1"/>
      <c r="O2" s="1"/>
      <c r="P2" s="1"/>
      <c r="Q2" s="1"/>
      <c r="R2" s="1"/>
      <c r="S2" s="1"/>
    </row>
    <row r="3" spans="1:26" ht="27" customHeight="1" x14ac:dyDescent="0.3">
      <c r="A3" s="2" t="s">
        <v>0</v>
      </c>
      <c r="N3" s="1"/>
      <c r="O3" s="1"/>
      <c r="P3" s="1"/>
      <c r="Q3" s="1"/>
      <c r="R3" s="1"/>
      <c r="S3" s="1"/>
    </row>
    <row r="4" spans="1:26" ht="15.75" customHeight="1" x14ac:dyDescent="0.2">
      <c r="N4" s="1"/>
      <c r="O4" s="1"/>
      <c r="P4" s="1"/>
      <c r="Q4" s="1"/>
      <c r="R4" s="1"/>
      <c r="S4" s="1"/>
    </row>
    <row r="5" spans="1:26" ht="15.75" customHeight="1" x14ac:dyDescent="0.2">
      <c r="A5" s="3" t="s">
        <v>1</v>
      </c>
      <c r="N5" s="19"/>
      <c r="O5" s="19"/>
      <c r="P5" s="19"/>
      <c r="Q5" s="19"/>
      <c r="R5" s="19"/>
      <c r="S5" s="19"/>
    </row>
    <row r="6" spans="1:26" ht="15.75" customHeight="1" x14ac:dyDescent="0.2">
      <c r="N6" s="19"/>
      <c r="O6" s="19"/>
      <c r="P6" s="19"/>
      <c r="Q6" s="19"/>
      <c r="R6" s="19"/>
      <c r="S6" s="19"/>
      <c r="T6" s="4"/>
      <c r="U6" s="4"/>
      <c r="V6" s="4"/>
      <c r="W6" s="4"/>
      <c r="X6" s="4"/>
      <c r="Y6" s="4"/>
      <c r="Z6" s="4"/>
    </row>
    <row r="7" spans="1:26" ht="15.75" customHeight="1" x14ac:dyDescent="0.2">
      <c r="A7" s="5" t="s">
        <v>2</v>
      </c>
      <c r="B7" s="22">
        <v>5</v>
      </c>
      <c r="N7" s="17"/>
      <c r="O7" s="17"/>
      <c r="P7" s="19"/>
      <c r="Q7" s="19"/>
      <c r="R7" s="19"/>
      <c r="S7" s="19"/>
      <c r="T7" s="4"/>
      <c r="U7" s="4"/>
      <c r="V7" s="4"/>
      <c r="W7" s="4"/>
      <c r="X7" s="4"/>
      <c r="Y7" s="4"/>
      <c r="Z7" s="4"/>
    </row>
    <row r="8" spans="1:26" ht="15.75" customHeight="1" x14ac:dyDescent="0.2">
      <c r="A8" s="6" t="s">
        <v>3</v>
      </c>
      <c r="B8" s="23">
        <v>1</v>
      </c>
      <c r="N8" s="17">
        <v>-3</v>
      </c>
      <c r="O8" s="21">
        <v>4.4318484119380075E-3</v>
      </c>
      <c r="P8" s="20"/>
      <c r="Q8" s="19"/>
      <c r="R8" s="19"/>
      <c r="S8" s="19"/>
      <c r="T8" s="4"/>
      <c r="U8" s="17"/>
      <c r="V8" s="17"/>
      <c r="W8" s="4"/>
      <c r="X8" s="4"/>
      <c r="Y8" s="4"/>
      <c r="Z8" s="4"/>
    </row>
    <row r="9" spans="1:26" ht="15.75" customHeight="1" x14ac:dyDescent="0.2">
      <c r="N9" s="17">
        <v>-2.5</v>
      </c>
      <c r="O9" s="21">
        <v>1.752830049356854E-2</v>
      </c>
      <c r="P9" s="20"/>
      <c r="Q9" s="19"/>
      <c r="R9" s="19"/>
      <c r="S9" s="19"/>
      <c r="T9" s="4"/>
      <c r="U9" s="17"/>
      <c r="V9" s="17"/>
      <c r="W9" s="4"/>
      <c r="X9" s="4"/>
      <c r="Y9" s="4"/>
      <c r="Z9" s="4"/>
    </row>
    <row r="10" spans="1:26" ht="15.75" customHeight="1" x14ac:dyDescent="0.2">
      <c r="N10" s="17">
        <v>-2</v>
      </c>
      <c r="O10" s="21">
        <v>5.3990966513188063E-2</v>
      </c>
      <c r="P10" s="20"/>
      <c r="Q10" s="19"/>
      <c r="R10" s="19"/>
      <c r="S10" s="19"/>
      <c r="T10" s="4"/>
      <c r="U10" s="17"/>
      <c r="V10" s="17"/>
      <c r="W10" s="4"/>
      <c r="X10" s="4"/>
      <c r="Y10" s="4"/>
      <c r="Z10" s="4"/>
    </row>
    <row r="11" spans="1:26" ht="15.75" customHeight="1" x14ac:dyDescent="0.2">
      <c r="B11" s="7" t="s">
        <v>4</v>
      </c>
      <c r="N11" s="17">
        <v>-1.5</v>
      </c>
      <c r="O11" s="21">
        <v>0.12951759566589174</v>
      </c>
      <c r="P11" s="20"/>
      <c r="Q11" s="19"/>
      <c r="R11" s="19"/>
      <c r="S11" s="19"/>
      <c r="T11" s="4"/>
      <c r="U11" s="17">
        <v>-3</v>
      </c>
      <c r="V11" s="17">
        <v>4.4000000000000003E-3</v>
      </c>
      <c r="W11" s="4"/>
      <c r="X11" s="4"/>
      <c r="Y11" s="4"/>
      <c r="Z11" s="4"/>
    </row>
    <row r="12" spans="1:26" ht="15.75" customHeight="1" x14ac:dyDescent="0.2">
      <c r="B12" s="7"/>
      <c r="N12" s="17">
        <v>-1</v>
      </c>
      <c r="O12" s="21">
        <v>0.24197072451914337</v>
      </c>
      <c r="P12" s="20"/>
      <c r="Q12" s="19"/>
      <c r="R12" s="19"/>
      <c r="S12" s="19"/>
      <c r="T12" s="4"/>
      <c r="U12" s="17">
        <v>-2.5</v>
      </c>
      <c r="V12" s="18">
        <v>1.7500000000000002E-2</v>
      </c>
      <c r="W12" s="4"/>
      <c r="X12" s="4"/>
      <c r="Y12" s="4"/>
      <c r="Z12" s="4"/>
    </row>
    <row r="13" spans="1:26" ht="15.75" customHeight="1" x14ac:dyDescent="0.2">
      <c r="B13" s="3" t="s">
        <v>5</v>
      </c>
      <c r="N13" s="17">
        <v>-0.5</v>
      </c>
      <c r="O13" s="21">
        <v>0.35206532676429952</v>
      </c>
      <c r="P13" s="20"/>
      <c r="Q13" s="19"/>
      <c r="R13" s="19"/>
      <c r="S13" s="19"/>
      <c r="T13" s="4"/>
      <c r="U13" s="17">
        <v>-2</v>
      </c>
      <c r="V13" s="17">
        <v>5.3999999999999999E-2</v>
      </c>
      <c r="W13" s="4"/>
      <c r="X13" s="4"/>
      <c r="Y13" s="4"/>
      <c r="Z13" s="4"/>
    </row>
    <row r="14" spans="1:26" ht="15" customHeight="1" x14ac:dyDescent="0.2">
      <c r="N14" s="17">
        <v>0</v>
      </c>
      <c r="O14" s="21">
        <v>0.3989422804014327</v>
      </c>
      <c r="P14" s="20"/>
      <c r="Q14" s="19"/>
      <c r="R14" s="19"/>
      <c r="S14" s="19"/>
      <c r="T14" s="4"/>
      <c r="U14" s="17">
        <v>-1.5</v>
      </c>
      <c r="V14" s="17">
        <v>0.1295</v>
      </c>
      <c r="W14" s="4"/>
      <c r="X14" s="4"/>
      <c r="Y14" s="4"/>
      <c r="Z14" s="4"/>
    </row>
    <row r="15" spans="1:26" ht="15.75" customHeight="1" x14ac:dyDescent="0.2">
      <c r="B15" s="5" t="s">
        <v>6</v>
      </c>
      <c r="C15" s="8" t="s">
        <v>7</v>
      </c>
      <c r="N15" s="17">
        <v>0.5</v>
      </c>
      <c r="O15" s="21">
        <v>0.35206532676429952</v>
      </c>
      <c r="P15" s="20"/>
      <c r="Q15" s="19"/>
      <c r="R15" s="19"/>
      <c r="S15" s="19"/>
      <c r="T15" s="4"/>
      <c r="U15" s="17">
        <v>-1</v>
      </c>
      <c r="V15" s="17">
        <v>0.24199999999999999</v>
      </c>
      <c r="W15" s="4"/>
      <c r="X15" s="4"/>
      <c r="Y15" s="4"/>
      <c r="Z15" s="4"/>
    </row>
    <row r="16" spans="1:26" ht="15.75" customHeight="1" x14ac:dyDescent="0.2">
      <c r="B16" s="6" t="s">
        <v>8</v>
      </c>
      <c r="C16" s="9" t="s">
        <v>9</v>
      </c>
      <c r="N16" s="17">
        <v>1</v>
      </c>
      <c r="O16" s="21">
        <v>0.24197072451914337</v>
      </c>
      <c r="P16" s="20"/>
      <c r="Q16" s="19"/>
      <c r="R16" s="19"/>
      <c r="S16" s="19"/>
      <c r="T16" s="4"/>
      <c r="U16" s="17">
        <v>-0.5</v>
      </c>
      <c r="V16" s="17">
        <v>0.35210000000000002</v>
      </c>
      <c r="W16" s="4"/>
      <c r="X16" s="4"/>
      <c r="Y16" s="4"/>
      <c r="Z16" s="4"/>
    </row>
    <row r="17" spans="2:26" ht="15.75" customHeight="1" x14ac:dyDescent="0.2">
      <c r="B17" s="10">
        <f>B7-3*B8</f>
        <v>2</v>
      </c>
      <c r="C17" s="11">
        <f>_xlfn.NORM.DIST(B17,B7,B8,FALSE)</f>
        <v>4.4318484119380075E-3</v>
      </c>
      <c r="N17" s="17">
        <v>1.5</v>
      </c>
      <c r="O17" s="21">
        <v>0.12951759566589174</v>
      </c>
      <c r="P17" s="20"/>
      <c r="Q17" s="19"/>
      <c r="R17" s="19"/>
      <c r="S17" s="19"/>
      <c r="T17" s="4"/>
      <c r="U17" s="17">
        <v>0</v>
      </c>
      <c r="V17" s="17">
        <v>0.39889999999999998</v>
      </c>
      <c r="W17" s="4"/>
      <c r="X17" s="4"/>
      <c r="Y17" s="4"/>
      <c r="Z17" s="4"/>
    </row>
    <row r="18" spans="2:26" ht="15.75" customHeight="1" x14ac:dyDescent="0.2">
      <c r="B18" s="10">
        <f>B7-2.5*B8</f>
        <v>2.5</v>
      </c>
      <c r="C18" s="11">
        <f>_xlfn.NORM.DIST(B18,B7,B8,FALSE)</f>
        <v>1.752830049356854E-2</v>
      </c>
      <c r="N18" s="17">
        <v>2</v>
      </c>
      <c r="O18" s="21">
        <v>5.3990966513188063E-2</v>
      </c>
      <c r="P18" s="20"/>
      <c r="Q18" s="19"/>
      <c r="R18" s="19"/>
      <c r="S18" s="19"/>
      <c r="T18" s="4"/>
      <c r="U18" s="17">
        <v>0.5</v>
      </c>
      <c r="V18" s="17">
        <v>0.35210000000000002</v>
      </c>
      <c r="W18" s="4"/>
      <c r="X18" s="4"/>
      <c r="Y18" s="4"/>
      <c r="Z18" s="4"/>
    </row>
    <row r="19" spans="2:26" ht="15.75" customHeight="1" x14ac:dyDescent="0.2">
      <c r="B19" s="10">
        <f>B7-2*B8</f>
        <v>3</v>
      </c>
      <c r="C19" s="11">
        <f>_xlfn.NORM.DIST(B19,B7,B8,FALSE)</f>
        <v>5.3990966513188063E-2</v>
      </c>
      <c r="N19" s="17">
        <v>2.5</v>
      </c>
      <c r="O19" s="21">
        <v>1.752830049356854E-2</v>
      </c>
      <c r="P19" s="20"/>
      <c r="Q19" s="19"/>
      <c r="R19" s="19"/>
      <c r="S19" s="19"/>
      <c r="T19" s="4"/>
      <c r="U19" s="17">
        <v>1</v>
      </c>
      <c r="V19" s="17">
        <v>0.24199999999999999</v>
      </c>
      <c r="W19" s="4"/>
      <c r="X19" s="4"/>
      <c r="Y19" s="4"/>
      <c r="Z19" s="4"/>
    </row>
    <row r="20" spans="2:26" ht="15.75" customHeight="1" x14ac:dyDescent="0.2">
      <c r="B20" s="10">
        <f>B7-1.5*B8</f>
        <v>3.5</v>
      </c>
      <c r="C20" s="11">
        <f>_xlfn.NORM.DIST(B20,B7,B8,FALSE)</f>
        <v>0.12951759566589174</v>
      </c>
      <c r="N20" s="17">
        <v>3</v>
      </c>
      <c r="O20" s="21">
        <v>4.4318484119380075E-3</v>
      </c>
      <c r="P20" s="20"/>
      <c r="Q20" s="19"/>
      <c r="R20" s="19"/>
      <c r="S20" s="19"/>
      <c r="T20" s="4"/>
      <c r="U20" s="17">
        <v>1.5</v>
      </c>
      <c r="V20" s="17">
        <v>0.1295</v>
      </c>
      <c r="W20" s="4"/>
      <c r="X20" s="4"/>
      <c r="Y20" s="4"/>
      <c r="Z20" s="4"/>
    </row>
    <row r="21" spans="2:26" ht="15.75" customHeight="1" x14ac:dyDescent="0.2">
      <c r="B21" s="10">
        <f>B7-B8</f>
        <v>4</v>
      </c>
      <c r="C21" s="11">
        <f>_xlfn.NORM.DIST(B21,B7,B8,FALSE)</f>
        <v>0.24197072451914337</v>
      </c>
      <c r="N21" s="17"/>
      <c r="O21" s="17"/>
      <c r="P21" s="19"/>
      <c r="Q21" s="19"/>
      <c r="R21" s="19"/>
      <c r="S21" s="19"/>
      <c r="T21" s="4"/>
      <c r="U21" s="17">
        <v>2</v>
      </c>
      <c r="V21" s="17">
        <v>5.3999999999999999E-2</v>
      </c>
      <c r="W21" s="4"/>
      <c r="X21" s="4"/>
      <c r="Y21" s="4"/>
      <c r="Z21" s="4"/>
    </row>
    <row r="22" spans="2:26" ht="15.75" customHeight="1" x14ac:dyDescent="0.2">
      <c r="B22" s="10">
        <f>B7-0.5*B8</f>
        <v>4.5</v>
      </c>
      <c r="C22" s="11">
        <f>_xlfn.NORM.DIST(B22,B7,B8,FALSE)</f>
        <v>0.35206532676429952</v>
      </c>
      <c r="N22" s="19"/>
      <c r="O22" s="19"/>
      <c r="P22" s="19"/>
      <c r="Q22" s="19"/>
      <c r="R22" s="19"/>
      <c r="S22" s="19"/>
      <c r="T22" s="4"/>
      <c r="U22" s="17">
        <v>2.5</v>
      </c>
      <c r="V22" s="17">
        <v>1.7500000000000002E-2</v>
      </c>
      <c r="W22" s="4"/>
      <c r="X22" s="4"/>
      <c r="Y22" s="4"/>
      <c r="Z22" s="4"/>
    </row>
    <row r="23" spans="2:26" ht="15.75" customHeight="1" x14ac:dyDescent="0.2">
      <c r="B23" s="10">
        <f>B7</f>
        <v>5</v>
      </c>
      <c r="C23" s="11">
        <f>_xlfn.NORM.DIST(B23,B7,B8,FALSE)</f>
        <v>0.3989422804014327</v>
      </c>
      <c r="N23" s="19"/>
      <c r="O23" s="19"/>
      <c r="P23" s="19"/>
      <c r="Q23" s="19"/>
      <c r="R23" s="19"/>
      <c r="S23" s="19"/>
      <c r="T23" s="4"/>
      <c r="U23" s="17">
        <v>3</v>
      </c>
      <c r="V23" s="17">
        <v>4.4000000000000003E-3</v>
      </c>
      <c r="W23" s="4"/>
      <c r="X23" s="4"/>
      <c r="Y23" s="4"/>
      <c r="Z23" s="4"/>
    </row>
    <row r="24" spans="2:26" ht="15.75" customHeight="1" x14ac:dyDescent="0.2">
      <c r="B24" s="10">
        <f>B7+0.5*B8</f>
        <v>5.5</v>
      </c>
      <c r="C24" s="11">
        <f>_xlfn.NORM.DIST(B24,B7,B8,FALSE)</f>
        <v>0.35206532676429952</v>
      </c>
      <c r="N24" s="19"/>
      <c r="O24" s="19"/>
      <c r="P24" s="19"/>
      <c r="Q24" s="19"/>
      <c r="R24" s="19"/>
      <c r="S24" s="19"/>
      <c r="T24" s="4"/>
      <c r="U24" s="17"/>
      <c r="V24" s="17"/>
      <c r="W24" s="4"/>
      <c r="X24" s="4"/>
      <c r="Y24" s="4"/>
      <c r="Z24" s="4"/>
    </row>
    <row r="25" spans="2:26" ht="15.75" customHeight="1" x14ac:dyDescent="0.2">
      <c r="B25" s="10">
        <f>B7+B8</f>
        <v>6</v>
      </c>
      <c r="C25" s="11">
        <f>_xlfn.NORM.DIST(B25,B7,B8,FALSE)</f>
        <v>0.24197072451914337</v>
      </c>
      <c r="N25" s="19"/>
      <c r="O25" s="19"/>
      <c r="P25" s="19"/>
      <c r="Q25" s="19"/>
      <c r="R25" s="19"/>
      <c r="S25" s="19"/>
      <c r="T25" s="4"/>
      <c r="U25" s="17"/>
      <c r="V25" s="17"/>
      <c r="W25" s="4"/>
      <c r="X25" s="4"/>
      <c r="Y25" s="4"/>
      <c r="Z25" s="4"/>
    </row>
    <row r="26" spans="2:26" ht="15.75" customHeight="1" x14ac:dyDescent="0.2">
      <c r="B26" s="10">
        <f>B7+1.5*B8</f>
        <v>6.5</v>
      </c>
      <c r="C26" s="11">
        <f>_xlfn.NORM.DIST(B26,B7,B8,FALSE)</f>
        <v>0.12951759566589174</v>
      </c>
      <c r="N26" s="19"/>
      <c r="O26" s="19"/>
      <c r="P26" s="19"/>
      <c r="Q26" s="19"/>
      <c r="R26" s="19"/>
      <c r="S26" s="19"/>
      <c r="T26" s="4"/>
      <c r="U26" s="4"/>
      <c r="V26" s="4"/>
      <c r="W26" s="4"/>
      <c r="X26" s="4"/>
      <c r="Y26" s="4"/>
      <c r="Z26" s="4"/>
    </row>
    <row r="27" spans="2:26" ht="15.75" customHeight="1" x14ac:dyDescent="0.2">
      <c r="B27" s="10">
        <f>B7+2*B8</f>
        <v>7</v>
      </c>
      <c r="C27" s="11">
        <f>_xlfn.NORM.DIST(B27,B7,B8,FALSE)</f>
        <v>5.3990966513188063E-2</v>
      </c>
      <c r="N27" s="19"/>
      <c r="O27" s="19"/>
      <c r="P27" s="19"/>
      <c r="Q27" s="19"/>
      <c r="R27" s="19"/>
      <c r="S27" s="19"/>
      <c r="T27" s="4"/>
      <c r="U27" s="4"/>
      <c r="V27" s="4"/>
      <c r="W27" s="4"/>
      <c r="X27" s="4"/>
      <c r="Y27" s="4"/>
      <c r="Z27" s="4"/>
    </row>
    <row r="28" spans="2:26" ht="15.75" customHeight="1" x14ac:dyDescent="0.2">
      <c r="B28" s="10">
        <f>B7+2.5*B8</f>
        <v>7.5</v>
      </c>
      <c r="C28" s="11">
        <f>_xlfn.NORM.DIST(B28,B7,B8,FALSE)</f>
        <v>1.752830049356854E-2</v>
      </c>
      <c r="N28" s="19"/>
      <c r="O28" s="19"/>
      <c r="P28" s="19"/>
      <c r="Q28" s="19"/>
      <c r="R28" s="19"/>
      <c r="S28" s="19"/>
      <c r="T28" s="4"/>
      <c r="U28" s="4"/>
      <c r="V28" s="4"/>
      <c r="W28" s="4"/>
      <c r="X28" s="4"/>
      <c r="Y28" s="4"/>
      <c r="Z28" s="4"/>
    </row>
    <row r="29" spans="2:26" ht="15.75" customHeight="1" x14ac:dyDescent="0.2">
      <c r="B29" s="12">
        <f>B7+3*B8</f>
        <v>8</v>
      </c>
      <c r="C29" s="13">
        <f>_xlfn.NORM.DIST(B29,B7,B8,FALSE)</f>
        <v>4.4318484119380075E-3</v>
      </c>
      <c r="N29" s="19"/>
      <c r="O29" s="1"/>
      <c r="P29" s="1"/>
      <c r="Q29" s="1"/>
      <c r="R29" s="1"/>
      <c r="S29" s="1"/>
    </row>
    <row r="30" spans="2:26" ht="15.75" customHeight="1" x14ac:dyDescent="0.2">
      <c r="N30" s="19"/>
      <c r="O30" s="1"/>
      <c r="P30" s="1"/>
      <c r="Q30" s="1"/>
      <c r="R30" s="1"/>
      <c r="S30" s="1"/>
    </row>
    <row r="31" spans="2:26" ht="15.75" customHeight="1" x14ac:dyDescent="0.2">
      <c r="N31" s="19"/>
      <c r="O31" s="1"/>
      <c r="P31" s="1"/>
      <c r="Q31" s="1"/>
      <c r="R31" s="1"/>
      <c r="S31" s="1"/>
    </row>
    <row r="32" spans="2:26" ht="15.75" customHeight="1" x14ac:dyDescent="0.2">
      <c r="N32" s="19"/>
      <c r="O32" s="1"/>
      <c r="P32" s="1"/>
      <c r="Q32" s="1"/>
      <c r="R32" s="1"/>
      <c r="S32" s="1"/>
    </row>
    <row r="33" spans="2:19" ht="15.75" customHeight="1" x14ac:dyDescent="0.2">
      <c r="G33" s="14"/>
      <c r="N33" s="19"/>
      <c r="O33" s="1"/>
      <c r="P33" s="1"/>
      <c r="Q33" s="1"/>
      <c r="R33" s="1"/>
      <c r="S33" s="1"/>
    </row>
    <row r="34" spans="2:19" ht="15.75" customHeight="1" x14ac:dyDescent="0.2">
      <c r="B34" s="7" t="s">
        <v>10</v>
      </c>
      <c r="N34" s="1"/>
      <c r="O34" s="1"/>
      <c r="P34" s="1"/>
      <c r="Q34" s="1"/>
      <c r="R34" s="1"/>
      <c r="S34" s="1"/>
    </row>
    <row r="35" spans="2:19" ht="15.75" customHeight="1" x14ac:dyDescent="0.2"/>
    <row r="36" spans="2:19" ht="15.75" customHeight="1" x14ac:dyDescent="0.2">
      <c r="B36" s="3" t="s">
        <v>11</v>
      </c>
    </row>
    <row r="37" spans="2:19" ht="15.75" customHeight="1" x14ac:dyDescent="0.2"/>
    <row r="38" spans="2:19" ht="15.75" customHeight="1" x14ac:dyDescent="0.2">
      <c r="B38" s="5" t="s">
        <v>12</v>
      </c>
      <c r="C38" s="8" t="s">
        <v>13</v>
      </c>
      <c r="D38" s="8" t="s">
        <v>14</v>
      </c>
    </row>
    <row r="39" spans="2:19" ht="15.75" customHeight="1" x14ac:dyDescent="0.2">
      <c r="B39" s="24"/>
      <c r="C39" s="15">
        <f>_xlfn.NORM.DIST(B39,B7,B8,TRUE)</f>
        <v>2.8665157187919333E-7</v>
      </c>
      <c r="D39" s="15">
        <f t="shared" ref="D39:D47" si="0">1-C39</f>
        <v>0.99999971334842808</v>
      </c>
    </row>
    <row r="40" spans="2:19" ht="15.75" customHeight="1" x14ac:dyDescent="0.2">
      <c r="B40" s="25"/>
      <c r="C40" s="11">
        <f>_xlfn.NORM.DIST(B40,B7,B8,TRUE)</f>
        <v>2.8665157187919333E-7</v>
      </c>
      <c r="D40" s="11">
        <f t="shared" si="0"/>
        <v>0.99999971334842808</v>
      </c>
    </row>
    <row r="41" spans="2:19" ht="15.75" customHeight="1" x14ac:dyDescent="0.2">
      <c r="B41" s="25"/>
      <c r="C41" s="11">
        <f>_xlfn.NORM.DIST(B41,B7,B8,TRUE)</f>
        <v>2.8665157187919333E-7</v>
      </c>
      <c r="D41" s="11">
        <f t="shared" si="0"/>
        <v>0.99999971334842808</v>
      </c>
    </row>
    <row r="42" spans="2:19" ht="15.75" customHeight="1" x14ac:dyDescent="0.2">
      <c r="B42" s="25"/>
      <c r="C42" s="11">
        <f>_xlfn.NORM.DIST(B42,B7,B8,TRUE)</f>
        <v>2.8665157187919333E-7</v>
      </c>
      <c r="D42" s="11">
        <f t="shared" si="0"/>
        <v>0.99999971334842808</v>
      </c>
    </row>
    <row r="43" spans="2:19" ht="15.75" customHeight="1" x14ac:dyDescent="0.2">
      <c r="B43" s="25"/>
      <c r="C43" s="11">
        <f>_xlfn.NORM.DIST(B43,B7,B8,TRUE)</f>
        <v>2.8665157187919333E-7</v>
      </c>
      <c r="D43" s="11">
        <f t="shared" si="0"/>
        <v>0.99999971334842808</v>
      </c>
    </row>
    <row r="44" spans="2:19" ht="15.75" customHeight="1" x14ac:dyDescent="0.2">
      <c r="B44" s="25"/>
      <c r="C44" s="11">
        <f>_xlfn.NORM.DIST(B44,B7,B8,TRUE)</f>
        <v>2.8665157187919333E-7</v>
      </c>
      <c r="D44" s="11">
        <f t="shared" si="0"/>
        <v>0.99999971334842808</v>
      </c>
    </row>
    <row r="45" spans="2:19" ht="15.75" customHeight="1" x14ac:dyDescent="0.2">
      <c r="B45" s="25"/>
      <c r="C45" s="11">
        <f>_xlfn.NORM.DIST(B45,B7,B8,TRUE)</f>
        <v>2.8665157187919333E-7</v>
      </c>
      <c r="D45" s="11">
        <f t="shared" si="0"/>
        <v>0.99999971334842808</v>
      </c>
    </row>
    <row r="46" spans="2:19" ht="15.75" customHeight="1" x14ac:dyDescent="0.2">
      <c r="B46" s="25"/>
      <c r="C46" s="11">
        <f>_xlfn.NORM.DIST(B46,B7,B8,TRUE)</f>
        <v>2.8665157187919333E-7</v>
      </c>
      <c r="D46" s="11">
        <f t="shared" si="0"/>
        <v>0.99999971334842808</v>
      </c>
    </row>
    <row r="47" spans="2:19" ht="15.75" customHeight="1" x14ac:dyDescent="0.2">
      <c r="B47" s="26"/>
      <c r="C47" s="13">
        <f>_xlfn.NORM.DIST(B47,B7,B8,TRUE)</f>
        <v>2.8665157187919333E-7</v>
      </c>
      <c r="D47" s="13">
        <f t="shared" si="0"/>
        <v>0.99999971334842808</v>
      </c>
    </row>
    <row r="48" spans="2:19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sheetProtection algorithmName="SHA-512" hashValue="+dB3opAwGEmQZjpYkY9JpIO9eB7PzXzHyvtshmeLtDeiYoC7jcEHlKY00m83/HhsJnKT/w3wJnfK+QLoIVbLdQ==" saltValue="7cjLafI7E6VjSMZmEJdI4Q==" spinCount="100000" sheet="1" objects="1" scenarios="1"/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008"/>
  <sheetViews>
    <sheetView workbookViewId="0">
      <pane ySplit="9" topLeftCell="A10" activePane="bottomLeft" state="frozen"/>
      <selection pane="bottomLeft" activeCell="B9" sqref="B9"/>
    </sheetView>
  </sheetViews>
  <sheetFormatPr baseColWidth="10" defaultColWidth="11.1640625" defaultRowHeight="15" customHeight="1" x14ac:dyDescent="0.2"/>
  <cols>
    <col min="1" max="1" width="35.6640625" customWidth="1"/>
    <col min="2" max="2" width="25.33203125" customWidth="1"/>
    <col min="3" max="3" width="36.1640625" customWidth="1"/>
    <col min="4" max="4" width="18.33203125" customWidth="1"/>
    <col min="5" max="26" width="10.5" customWidth="1"/>
  </cols>
  <sheetData>
    <row r="1" spans="1:3" ht="15.75" customHeight="1" x14ac:dyDescent="0.2"/>
    <row r="2" spans="1:3" ht="15.75" customHeight="1" x14ac:dyDescent="0.2"/>
    <row r="3" spans="1:3" ht="29" customHeight="1" x14ac:dyDescent="0.3">
      <c r="A3" s="2" t="s">
        <v>15</v>
      </c>
    </row>
    <row r="4" spans="1:3" ht="15.75" customHeight="1" x14ac:dyDescent="0.2"/>
    <row r="5" spans="1:3" ht="15.75" customHeight="1" x14ac:dyDescent="0.2">
      <c r="A5" s="3" t="s">
        <v>16</v>
      </c>
    </row>
    <row r="6" spans="1:3" ht="15.75" customHeight="1" x14ac:dyDescent="0.2"/>
    <row r="7" spans="1:3" ht="15.75" customHeight="1" x14ac:dyDescent="0.2">
      <c r="A7" s="5" t="s">
        <v>17</v>
      </c>
      <c r="B7" s="22">
        <v>20</v>
      </c>
    </row>
    <row r="8" spans="1:3" ht="15.75" customHeight="1" x14ac:dyDescent="0.2">
      <c r="A8" s="6" t="s">
        <v>18</v>
      </c>
      <c r="B8" s="23">
        <v>0.7</v>
      </c>
    </row>
    <row r="9" spans="1:3" ht="15.75" customHeight="1" x14ac:dyDescent="0.2"/>
    <row r="10" spans="1:3" ht="15.75" customHeight="1" x14ac:dyDescent="0.2"/>
    <row r="11" spans="1:3" ht="15.75" customHeight="1" x14ac:dyDescent="0.2">
      <c r="B11" s="7" t="s">
        <v>19</v>
      </c>
    </row>
    <row r="12" spans="1:3" ht="15.75" customHeight="1" x14ac:dyDescent="0.2">
      <c r="B12" s="7"/>
    </row>
    <row r="13" spans="1:3" ht="15.75" customHeight="1" x14ac:dyDescent="0.2">
      <c r="B13" s="3" t="s">
        <v>5</v>
      </c>
    </row>
    <row r="14" spans="1:3" ht="15.75" customHeight="1" x14ac:dyDescent="0.2"/>
    <row r="15" spans="1:3" ht="15.75" customHeight="1" x14ac:dyDescent="0.2">
      <c r="B15" s="5" t="s">
        <v>6</v>
      </c>
      <c r="C15" s="8" t="s">
        <v>20</v>
      </c>
    </row>
    <row r="16" spans="1:3" ht="15.75" customHeight="1" x14ac:dyDescent="0.2">
      <c r="B16" s="6" t="s">
        <v>8</v>
      </c>
      <c r="C16" s="9" t="s">
        <v>9</v>
      </c>
    </row>
    <row r="17" spans="2:3" ht="15.75" customHeight="1" x14ac:dyDescent="0.2">
      <c r="B17" s="10">
        <v>0</v>
      </c>
      <c r="C17" s="11">
        <f>_xlfn.BINOM.DIST(B17,B7,B8,FALSE)</f>
        <v>3.4867844010000065E-11</v>
      </c>
    </row>
    <row r="18" spans="2:3" ht="15.75" customHeight="1" x14ac:dyDescent="0.2">
      <c r="B18" s="10">
        <v>1</v>
      </c>
      <c r="C18" s="11">
        <f>_xlfn.BINOM.DIST(B18,B7,B8,FALSE)</f>
        <v>1.6271660538000014E-9</v>
      </c>
    </row>
    <row r="19" spans="2:3" ht="15.75" customHeight="1" x14ac:dyDescent="0.2">
      <c r="B19" s="10">
        <v>2</v>
      </c>
      <c r="C19" s="11">
        <f>_xlfn.BINOM.DIST(B19,B7,B8,FALSE)</f>
        <v>3.606884752590013E-8</v>
      </c>
    </row>
    <row r="20" spans="2:3" ht="15.75" customHeight="1" x14ac:dyDescent="0.2">
      <c r="B20" s="10">
        <v>3</v>
      </c>
      <c r="C20" s="11">
        <f>_xlfn.BINOM.DIST(B20,B7,B8,FALSE)</f>
        <v>5.0496386536260129E-7</v>
      </c>
    </row>
    <row r="21" spans="2:3" ht="15.75" customHeight="1" x14ac:dyDescent="0.2">
      <c r="B21" s="10">
        <v>4</v>
      </c>
      <c r="C21" s="11">
        <f>_xlfn.BINOM.DIST(B21,B7,B8,FALSE)</f>
        <v>5.0075583315124709E-6</v>
      </c>
    </row>
    <row r="22" spans="2:3" ht="15.75" customHeight="1" x14ac:dyDescent="0.2">
      <c r="B22" s="10">
        <v>5</v>
      </c>
      <c r="C22" s="11">
        <f>_xlfn.BINOM.DIST(B22,B7,B8,FALSE)</f>
        <v>3.7389768875293041E-5</v>
      </c>
    </row>
    <row r="23" spans="2:3" ht="15.75" customHeight="1" x14ac:dyDescent="0.2">
      <c r="B23" s="10">
        <v>6</v>
      </c>
      <c r="C23" s="11">
        <f>_xlfn.BINOM.DIST(B23,B7,B8,FALSE)</f>
        <v>2.1810698510587605E-4</v>
      </c>
    </row>
    <row r="24" spans="2:3" ht="15.75" customHeight="1" x14ac:dyDescent="0.2">
      <c r="B24" s="10">
        <v>7</v>
      </c>
      <c r="C24" s="11">
        <f>_xlfn.BINOM.DIST(B24,B7,B8,FALSE)</f>
        <v>1.0178325971607529E-3</v>
      </c>
    </row>
    <row r="25" spans="2:3" ht="15.75" customHeight="1" x14ac:dyDescent="0.2">
      <c r="B25" s="10">
        <v>8</v>
      </c>
      <c r="C25" s="11">
        <f>_xlfn.BINOM.DIST(B25,B7,B8,FALSE)</f>
        <v>3.859281930901196E-3</v>
      </c>
    </row>
    <row r="26" spans="2:3" ht="15.75" customHeight="1" x14ac:dyDescent="0.2">
      <c r="B26" s="10">
        <v>9</v>
      </c>
      <c r="C26" s="11">
        <f>_xlfn.BINOM.DIST(B26,B7,B8,FALSE)</f>
        <v>1.2006654896137036E-2</v>
      </c>
    </row>
    <row r="27" spans="2:3" ht="15.75" customHeight="1" x14ac:dyDescent="0.2">
      <c r="B27" s="10">
        <v>10</v>
      </c>
      <c r="C27" s="11">
        <f>_xlfn.BINOM.DIST(B27,B7,B8,FALSE)</f>
        <v>3.0817080900085028E-2</v>
      </c>
    </row>
    <row r="28" spans="2:3" ht="15.75" customHeight="1" x14ac:dyDescent="0.2">
      <c r="B28" s="10">
        <v>11</v>
      </c>
      <c r="C28" s="11">
        <f>_xlfn.BINOM.DIST(B28,B7,B8,FALSE)</f>
        <v>6.5369565545634972E-2</v>
      </c>
    </row>
    <row r="29" spans="2:3" ht="15.75" customHeight="1" x14ac:dyDescent="0.2">
      <c r="B29" s="10">
        <v>12</v>
      </c>
      <c r="C29" s="11">
        <f>_xlfn.BINOM.DIST(B29,B7,B8,FALSE)</f>
        <v>0.11439673970486115</v>
      </c>
    </row>
    <row r="30" spans="2:3" ht="15.75" customHeight="1" x14ac:dyDescent="0.2">
      <c r="B30" s="10">
        <v>13</v>
      </c>
      <c r="C30" s="11">
        <f>_xlfn.BINOM.DIST(B30,B7,B8,FALSE)</f>
        <v>0.16426198521723651</v>
      </c>
    </row>
    <row r="31" spans="2:3" ht="15.75" customHeight="1" x14ac:dyDescent="0.2">
      <c r="B31" s="10">
        <v>14</v>
      </c>
      <c r="C31" s="11">
        <f>_xlfn.BINOM.DIST(B31,B7,B8,FALSE)</f>
        <v>0.1916389827534426</v>
      </c>
    </row>
    <row r="32" spans="2:3" ht="15.75" customHeight="1" x14ac:dyDescent="0.2">
      <c r="B32" s="10">
        <v>15</v>
      </c>
      <c r="C32" s="11">
        <f>_xlfn.BINOM.DIST(B32,B7,B8,FALSE)</f>
        <v>0.17886305056987969</v>
      </c>
    </row>
    <row r="33" spans="2:4" ht="15.75" customHeight="1" x14ac:dyDescent="0.2">
      <c r="B33" s="10">
        <v>16</v>
      </c>
      <c r="C33" s="11">
        <f>_xlfn.BINOM.DIST(B33,B7,B8,FALSE)</f>
        <v>0.13042097437387062</v>
      </c>
    </row>
    <row r="34" spans="2:4" ht="15.75" customHeight="1" x14ac:dyDescent="0.2">
      <c r="B34" s="10">
        <v>17</v>
      </c>
      <c r="C34" s="11">
        <f>_xlfn.BINOM.DIST(B34,B7,B8,FALSE)</f>
        <v>7.1603672205262273E-2</v>
      </c>
    </row>
    <row r="35" spans="2:4" ht="15.75" customHeight="1" x14ac:dyDescent="0.2">
      <c r="B35" s="10">
        <v>18</v>
      </c>
      <c r="C35" s="11">
        <f>_xlfn.BINOM.DIST(B35,B7,B8,FALSE)</f>
        <v>2.7845872524268681E-2</v>
      </c>
    </row>
    <row r="36" spans="2:4" ht="15.75" customHeight="1" x14ac:dyDescent="0.2">
      <c r="B36" s="10">
        <v>19</v>
      </c>
      <c r="C36" s="11">
        <f>_xlfn.BINOM.DIST(B36,B7,B8,FALSE)</f>
        <v>6.8393371112238782E-3</v>
      </c>
    </row>
    <row r="37" spans="2:4" ht="15.75" customHeight="1" x14ac:dyDescent="0.2">
      <c r="B37" s="16">
        <v>20</v>
      </c>
      <c r="C37" s="11">
        <f>_xlfn.BINOM.DIST(B37,B7,B8,FALSE)</f>
        <v>7.9792266297611894E-4</v>
      </c>
    </row>
    <row r="38" spans="2:4" ht="15.75" customHeight="1" x14ac:dyDescent="0.2"/>
    <row r="39" spans="2:4" ht="15.75" customHeight="1" x14ac:dyDescent="0.2"/>
    <row r="40" spans="2:4" ht="15.75" customHeight="1" x14ac:dyDescent="0.2"/>
    <row r="41" spans="2:4" ht="15.75" customHeight="1" x14ac:dyDescent="0.2"/>
    <row r="42" spans="2:4" ht="15.75" customHeight="1" x14ac:dyDescent="0.2">
      <c r="B42" s="7" t="s">
        <v>10</v>
      </c>
    </row>
    <row r="43" spans="2:4" ht="15.75" customHeight="1" x14ac:dyDescent="0.2"/>
    <row r="44" spans="2:4" ht="15.75" customHeight="1" x14ac:dyDescent="0.2">
      <c r="B44" s="3" t="s">
        <v>11</v>
      </c>
    </row>
    <row r="45" spans="2:4" ht="15.75" customHeight="1" x14ac:dyDescent="0.2"/>
    <row r="46" spans="2:4" ht="15.75" customHeight="1" x14ac:dyDescent="0.2">
      <c r="B46" s="5" t="s">
        <v>12</v>
      </c>
      <c r="C46" s="8" t="s">
        <v>13</v>
      </c>
      <c r="D46" s="8" t="s">
        <v>14</v>
      </c>
    </row>
    <row r="47" spans="2:4" ht="15.75" customHeight="1" x14ac:dyDescent="0.2">
      <c r="B47" s="24"/>
      <c r="C47" s="15">
        <f>_xlfn.BINOM.DIST(B47,B7,B8,TRUE)</f>
        <v>3.4867844010000065E-11</v>
      </c>
      <c r="D47" s="15">
        <f t="shared" ref="D47:D55" si="0">1-C47</f>
        <v>0.99999999996513211</v>
      </c>
    </row>
    <row r="48" spans="2:4" ht="15.75" customHeight="1" x14ac:dyDescent="0.2">
      <c r="B48" s="25"/>
      <c r="C48" s="11">
        <f>_xlfn.BINOM.DIST(B48,B7,B8,TRUE)</f>
        <v>3.4867844010000065E-11</v>
      </c>
      <c r="D48" s="11">
        <f t="shared" si="0"/>
        <v>0.99999999996513211</v>
      </c>
    </row>
    <row r="49" spans="2:4" ht="15.75" customHeight="1" x14ac:dyDescent="0.2">
      <c r="B49" s="25"/>
      <c r="C49" s="11">
        <f>_xlfn.BINOM.DIST(B49,B7,B8,TRUE)</f>
        <v>3.4867844010000065E-11</v>
      </c>
      <c r="D49" s="11">
        <f t="shared" si="0"/>
        <v>0.99999999996513211</v>
      </c>
    </row>
    <row r="50" spans="2:4" ht="15.75" customHeight="1" x14ac:dyDescent="0.2">
      <c r="B50" s="25"/>
      <c r="C50" s="11">
        <f>_xlfn.BINOM.DIST(B50,B7,B8,TRUE)</f>
        <v>3.4867844010000065E-11</v>
      </c>
      <c r="D50" s="11">
        <f t="shared" si="0"/>
        <v>0.99999999996513211</v>
      </c>
    </row>
    <row r="51" spans="2:4" ht="15.75" customHeight="1" x14ac:dyDescent="0.2">
      <c r="B51" s="25"/>
      <c r="C51" s="11">
        <f>_xlfn.BINOM.DIST(B51,B7,B8,TRUE)</f>
        <v>3.4867844010000065E-11</v>
      </c>
      <c r="D51" s="11">
        <f t="shared" si="0"/>
        <v>0.99999999996513211</v>
      </c>
    </row>
    <row r="52" spans="2:4" ht="15.75" customHeight="1" x14ac:dyDescent="0.2">
      <c r="B52" s="25"/>
      <c r="C52" s="11">
        <f>_xlfn.BINOM.DIST(B52,B7,B8,TRUE)</f>
        <v>3.4867844010000065E-11</v>
      </c>
      <c r="D52" s="11">
        <f t="shared" si="0"/>
        <v>0.99999999996513211</v>
      </c>
    </row>
    <row r="53" spans="2:4" ht="15.75" customHeight="1" x14ac:dyDescent="0.2">
      <c r="B53" s="25"/>
      <c r="C53" s="11">
        <f>_xlfn.BINOM.DIST(B53,B7,B8,TRUE)</f>
        <v>3.4867844010000065E-11</v>
      </c>
      <c r="D53" s="11">
        <f t="shared" si="0"/>
        <v>0.99999999996513211</v>
      </c>
    </row>
    <row r="54" spans="2:4" ht="15.75" customHeight="1" x14ac:dyDescent="0.2">
      <c r="B54" s="25"/>
      <c r="C54" s="11">
        <f>_xlfn.BINOM.DIST(B54,B7,B8,TRUE)</f>
        <v>3.4867844010000065E-11</v>
      </c>
      <c r="D54" s="11">
        <f t="shared" si="0"/>
        <v>0.99999999996513211</v>
      </c>
    </row>
    <row r="55" spans="2:4" ht="15.75" customHeight="1" x14ac:dyDescent="0.2">
      <c r="B55" s="26"/>
      <c r="C55" s="13">
        <f>_xlfn.BINOM.DIST(B55,B7,B8,TRUE)</f>
        <v>3.4867844010000065E-11</v>
      </c>
      <c r="D55" s="13">
        <f t="shared" si="0"/>
        <v>0.99999999996513211</v>
      </c>
    </row>
    <row r="56" spans="2:4" ht="15.75" customHeight="1" x14ac:dyDescent="0.2"/>
    <row r="57" spans="2:4" ht="15.75" customHeight="1" x14ac:dyDescent="0.2"/>
    <row r="58" spans="2:4" ht="15.75" customHeight="1" x14ac:dyDescent="0.2"/>
    <row r="59" spans="2:4" ht="15.75" customHeight="1" x14ac:dyDescent="0.2"/>
    <row r="60" spans="2:4" ht="15.75" customHeight="1" x14ac:dyDescent="0.2"/>
    <row r="61" spans="2:4" ht="15.75" customHeight="1" x14ac:dyDescent="0.2"/>
    <row r="62" spans="2:4" ht="15.75" customHeight="1" x14ac:dyDescent="0.2"/>
    <row r="63" spans="2:4" ht="15.75" customHeight="1" x14ac:dyDescent="0.2"/>
    <row r="64" spans="2: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</sheetData>
  <sheetProtection algorithmName="SHA-512" hashValue="S+KlCRQtcL/zETSgm2pwRSA+yCRz2eu6ZXNE7eSOmoyp3YyDZv8ajfDxCOWxV73piLz40r1+NfFhI6vE84mFCg==" saltValue="n+OxGGPrTz1xR1ag10FoOQ==" spinCount="100000" sheet="1" objects="1" scenarios="1"/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Normal</vt:lpstr>
      <vt:lpstr>Binomial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Leire Garmendia Berges</dc:creator>
  <cp:lastModifiedBy>Leire Garmendia Berges</cp:lastModifiedBy>
  <dcterms:created xsi:type="dcterms:W3CDTF">2023-11-20T17:07:56Z</dcterms:created>
  <dcterms:modified xsi:type="dcterms:W3CDTF">2024-03-01T09:25:20Z</dcterms:modified>
</cp:coreProperties>
</file>